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50" yWindow="-120" windowWidth="14280" windowHeight="10410" activeTab="1"/>
  </bookViews>
  <sheets>
    <sheet name="Лист1" sheetId="1" r:id="rId1"/>
    <sheet name="2.2" sheetId="2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kind_of_cons">[1]TEHSHEET!$R$2:$R$6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</definedNames>
  <calcPr calcId="145621"/>
</workbook>
</file>

<file path=xl/calcChain.xml><?xml version="1.0" encoding="utf-8"?>
<calcChain xmlns="http://schemas.openxmlformats.org/spreadsheetml/2006/main">
  <c r="X24" i="2" l="1"/>
  <c r="Q24" i="2"/>
  <c r="AG23" i="2"/>
  <c r="O18" i="2"/>
  <c r="N17" i="2"/>
  <c r="O17" i="2" s="1"/>
  <c r="P17" i="2" s="1"/>
  <c r="Q17" i="2" s="1"/>
  <c r="R17" i="2" s="1"/>
  <c r="S17" i="2" s="1"/>
  <c r="U17" i="2" s="1"/>
  <c r="V17" i="2" s="1"/>
  <c r="W17" i="2" s="1"/>
  <c r="X17" i="2" s="1"/>
  <c r="Y17" i="2" s="1"/>
  <c r="Z17" i="2" s="1"/>
  <c r="AB17" i="2" s="1"/>
  <c r="AC17" i="2" s="1"/>
  <c r="AD17" i="2" s="1"/>
  <c r="O10" i="2"/>
  <c r="O9" i="2"/>
  <c r="M9" i="2"/>
  <c r="O8" i="2"/>
  <c r="M8" i="2"/>
  <c r="O7" i="2"/>
  <c r="M7" i="2"/>
  <c r="AF22" i="2"/>
  <c r="L19" i="2"/>
  <c r="L22" i="2"/>
  <c r="AE23" i="2"/>
  <c r="L21" i="2"/>
  <c r="L18" i="2"/>
  <c r="L23" i="2"/>
  <c r="L20" i="2"/>
</calcChain>
</file>

<file path=xl/sharedStrings.xml><?xml version="1.0" encoding="utf-8"?>
<sst xmlns="http://schemas.openxmlformats.org/spreadsheetml/2006/main" count="87" uniqueCount="70">
  <si>
    <t>4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</si>
  <si>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</si>
  <si>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</si>
  <si>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</si>
  <si>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</si>
  <si>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</si>
  <si>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</si>
  <si>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1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</si>
  <si>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</si>
  <si>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</si>
  <si>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</si>
  <si>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</si>
  <si>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отсутствует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</si>
  <si>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</si>
  <si>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</si>
  <si>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</si>
  <si>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</si>
  <si>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</si>
  <si>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</si>
  <si>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</si>
  <si>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</si>
  <si>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</si>
  <si>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Ханты-Мансийский автономный округ</t>
  </si>
  <si>
    <t>Указывается наименование субъекта Российской Федерации</t>
  </si>
  <si>
    <t>4.1.1.1</t>
  </si>
  <si>
    <t>муниципальный район</t>
  </si>
  <si>
    <t>город Сургут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</si>
  <si>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</si>
  <si>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</si>
  <si>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</si>
  <si>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город Сургут (71876000)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</si>
  <si>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</si>
  <si>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 xml:space="preserve">  1 Информация размещается при раскрытии информации по каждой из форм.</t>
  </si>
  <si>
    <t>Источник официального опубликования решения</t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</si>
  <si>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</si>
  <si>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</si>
  <si>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</si>
  <si>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</si>
  <si>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</si>
  <si>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Добавить период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</si>
  <si>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</si>
  <si>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</si>
  <si>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</si>
  <si>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</si>
  <si>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</si>
  <si>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</si>
  <si>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</si>
  <si>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</si>
  <si>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2</t>
  </si>
  <si>
    <t>Наименование тарифа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</si>
  <si>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</si>
  <si>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Наименование признака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</si>
  <si>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</si>
  <si>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Группа потребителей</t>
  </si>
  <si>
    <t>прочие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</si>
  <si>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</si>
  <si>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Для прочих потребителей (без учета НДС)</t>
  </si>
  <si>
    <t>да</t>
  </si>
  <si>
    <t>нет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</si>
  <si>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</si>
  <si>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Добавить значение признака дифференциации</t>
  </si>
  <si>
    <t>Добавить группу потребителей</t>
  </si>
  <si>
    <t>Добавить наименование признака дифференциации</t>
  </si>
  <si>
    <t>Транспортировка. Питьевая вода</t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</si>
  <si>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</si>
  <si>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01.01.2022</t>
  </si>
  <si>
    <t>30.06.2022</t>
  </si>
  <si>
    <t>01.07.2022</t>
  </si>
  <si>
    <t>31.12.2022</t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</si>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</sst>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11"/>
      <name val="Webdings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15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11"/>
      <color theme="0"/>
      <name val="Webdings2"/>
      <charset val="204"/>
    </font>
    <font>
      <sz val="9"/>
      <color indexed="55"/>
      <name val="Tahoma"/>
      <family val="2"/>
      <charset val="204"/>
    </font>
    <font>
      <sz val="11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9"/>
      <color indexed="11"/>
      <name val="Tahoma"/>
      <family val="2"/>
      <charset val="204"/>
    </font>
    <font>
      <b/>
      <sz val="9"/>
      <color indexed="62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0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9" fillId="0" borderId="4" applyBorder="0">
      <alignment horizontal="center" vertical="center" wrapText="1"/>
    </xf>
    <xf numFmtId="0" fontId="5" fillId="0" borderId="0">
      <alignment horizontal="left" vertical="center"/>
    </xf>
    <xf numFmtId="0" fontId="1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49" fontId="3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49" fontId="10" fillId="2" borderId="0" xfId="5" applyNumberFormat="1" applyFont="1" applyFill="1" applyBorder="1" applyAlignment="1" applyProtection="1">
      <alignment horizontal="center" vertical="center" wrapText="1"/>
    </xf>
    <xf numFmtId="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 inden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 applyProtection="1">
      <alignment horizontal="left" vertical="center" wrapText="1" indent="2"/>
    </xf>
    <xf numFmtId="0" fontId="5" fillId="0" borderId="2" xfId="3" applyFont="1" applyFill="1" applyBorder="1" applyAlignment="1" applyProtection="1">
      <alignment horizontal="left" vertical="center" wrapText="1" indent="3"/>
    </xf>
    <xf numFmtId="0" fontId="5" fillId="0" borderId="2" xfId="3" applyFont="1" applyFill="1" applyBorder="1" applyAlignment="1" applyProtection="1">
      <alignment horizontal="left" vertical="center" wrapText="1" indent="4"/>
    </xf>
    <xf numFmtId="0" fontId="5" fillId="0" borderId="2" xfId="1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left" vertical="center" wrapText="1" indent="2"/>
    </xf>
    <xf numFmtId="0" fontId="5" fillId="0" borderId="5" xfId="4" applyNumberFormat="1" applyFont="1" applyFill="1" applyBorder="1" applyAlignment="1" applyProtection="1">
      <alignment horizontal="left" vertical="center" wrapText="1"/>
    </xf>
    <xf numFmtId="49" fontId="5" fillId="0" borderId="5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Fill="1" applyBorder="1" applyAlignment="1" applyProtection="1">
      <alignment vertical="center" wrapText="1"/>
    </xf>
    <xf numFmtId="49" fontId="5" fillId="0" borderId="0" xfId="1" applyNumberFormat="1" applyFont="1" applyFill="1" applyAlignment="1" applyProtection="1">
      <alignment vertical="center" wrapText="1"/>
    </xf>
    <xf numFmtId="0" fontId="5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7" fillId="0" borderId="0" xfId="2" applyFont="1" applyFill="1" applyBorder="1" applyAlignment="1">
      <alignment horizontal="left" vertical="center" wrapText="1" indent="1"/>
    </xf>
    <xf numFmtId="0" fontId="9" fillId="2" borderId="0" xfId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2" borderId="2" xfId="6" applyFont="1" applyFill="1" applyBorder="1" applyAlignment="1" applyProtection="1">
      <alignment horizontal="right" vertical="center" wrapText="1" indent="1"/>
    </xf>
    <xf numFmtId="0" fontId="0" fillId="0" borderId="2" xfId="0" applyNumberFormat="1" applyFill="1" applyBorder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4" applyNumberFormat="1" applyFont="1" applyFill="1" applyBorder="1" applyAlignment="1" applyProtection="1">
      <alignment vertical="center" wrapText="1"/>
    </xf>
    <xf numFmtId="0" fontId="3" fillId="0" borderId="0" xfId="4" applyNumberFormat="1" applyFont="1" applyFill="1" applyBorder="1" applyAlignment="1" applyProtection="1">
      <alignment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15" fillId="2" borderId="0" xfId="1" applyFont="1" applyFill="1" applyBorder="1" applyAlignment="1" applyProtection="1">
      <alignment vertical="center" wrapText="1"/>
    </xf>
    <xf numFmtId="49" fontId="16" fillId="2" borderId="6" xfId="5" applyNumberFormat="1" applyFont="1" applyFill="1" applyBorder="1" applyAlignment="1" applyProtection="1">
      <alignment horizontal="center" vertical="center" wrapText="1"/>
    </xf>
    <xf numFmtId="0" fontId="3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top"/>
    </xf>
    <xf numFmtId="0" fontId="5" fillId="2" borderId="7" xfId="1" applyNumberFormat="1" applyFont="1" applyFill="1" applyBorder="1" applyAlignment="1" applyProtection="1">
      <alignment horizontal="left" vertical="center" wrapText="1"/>
    </xf>
    <xf numFmtId="0" fontId="5" fillId="0" borderId="8" xfId="3" applyFont="1" applyFill="1" applyBorder="1" applyAlignment="1" applyProtection="1">
      <alignment vertical="center" wrapText="1"/>
    </xf>
    <xf numFmtId="0" fontId="5" fillId="0" borderId="7" xfId="4" applyNumberFormat="1" applyFont="1" applyFill="1" applyBorder="1" applyAlignment="1" applyProtection="1">
      <alignment vertical="center" wrapText="1"/>
    </xf>
    <xf numFmtId="0" fontId="5" fillId="0" borderId="7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1"/>
    </xf>
    <xf numFmtId="0" fontId="5" fillId="0" borderId="2" xfId="4" applyNumberFormat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vertical="center" wrapText="1"/>
    </xf>
    <xf numFmtId="0" fontId="5" fillId="2" borderId="2" xfId="1" applyNumberFormat="1" applyFont="1" applyFill="1" applyBorder="1" applyAlignment="1" applyProtection="1">
      <alignment horizontal="left" vertical="center" wrapText="1" indent="2"/>
    </xf>
    <xf numFmtId="0" fontId="5" fillId="2" borderId="2" xfId="1" applyNumberFormat="1" applyFont="1" applyFill="1" applyBorder="1" applyAlignment="1" applyProtection="1">
      <alignment horizontal="left" vertical="center" wrapText="1" indent="3"/>
    </xf>
    <xf numFmtId="0" fontId="5" fillId="2" borderId="2" xfId="1" applyNumberFormat="1" applyFont="1" applyFill="1" applyBorder="1" applyAlignment="1" applyProtection="1">
      <alignment horizontal="left" vertical="center" wrapText="1" indent="4"/>
    </xf>
    <xf numFmtId="0" fontId="3" fillId="0" borderId="0" xfId="1" applyFont="1" applyFill="1" applyAlignment="1" applyProtection="1">
      <alignment vertical="center"/>
    </xf>
    <xf numFmtId="49" fontId="5" fillId="5" borderId="2" xfId="1" applyNumberFormat="1" applyFont="1" applyFill="1" applyBorder="1" applyAlignment="1" applyProtection="1">
      <alignment horizontal="left" vertical="center" wrapText="1" indent="6"/>
      <protection locked="0"/>
    </xf>
    <xf numFmtId="49" fontId="5" fillId="0" borderId="2" xfId="4" applyNumberFormat="1" applyFont="1" applyFill="1" applyBorder="1" applyAlignment="1" applyProtection="1">
      <alignment vertical="center" wrapText="1"/>
    </xf>
    <xf numFmtId="4" fontId="5" fillId="6" borderId="2" xfId="9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9" applyNumberFormat="1" applyFont="1" applyFill="1" applyBorder="1" applyAlignment="1" applyProtection="1">
      <alignment horizontal="right" vertical="center" wrapText="1"/>
    </xf>
    <xf numFmtId="0" fontId="5" fillId="2" borderId="2" xfId="1" applyFont="1" applyFill="1" applyBorder="1" applyAlignment="1" applyProtection="1">
      <alignment vertical="center" wrapText="1"/>
    </xf>
    <xf numFmtId="49" fontId="5" fillId="4" borderId="2" xfId="1" applyNumberFormat="1" applyFont="1" applyFill="1" applyBorder="1" applyAlignment="1" applyProtection="1">
      <alignment horizontal="left" vertical="center" wrapText="1"/>
    </xf>
    <xf numFmtId="0" fontId="5" fillId="0" borderId="11" xfId="1" applyNumberFormat="1" applyFont="1" applyFill="1" applyBorder="1" applyAlignment="1" applyProtection="1">
      <alignment horizontal="left" vertical="center" wrapText="1" indent="6"/>
    </xf>
    <xf numFmtId="0" fontId="5" fillId="0" borderId="2" xfId="9" applyNumberFormat="1" applyFont="1" applyFill="1" applyBorder="1" applyAlignment="1" applyProtection="1">
      <alignment horizontal="center" vertical="center" wrapText="1"/>
    </xf>
    <xf numFmtId="4" fontId="3" fillId="0" borderId="2" xfId="9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top"/>
    </xf>
    <xf numFmtId="0" fontId="20" fillId="4" borderId="3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left" vertical="center" indent="5"/>
    </xf>
    <xf numFmtId="0" fontId="14" fillId="4" borderId="6" xfId="0" applyFont="1" applyFill="1" applyBorder="1" applyAlignment="1" applyProtection="1">
      <alignment horizontal="left" vertical="center" indent="4"/>
    </xf>
    <xf numFmtId="0" fontId="20" fillId="4" borderId="6" xfId="0" applyFont="1" applyFill="1" applyBorder="1" applyAlignment="1" applyProtection="1">
      <alignment horizontal="left" vertical="center"/>
    </xf>
    <xf numFmtId="49" fontId="0" fillId="4" borderId="6" xfId="4" applyNumberFormat="1" applyFont="1" applyFill="1" applyBorder="1" applyAlignment="1" applyProtection="1">
      <alignment horizontal="center" vertical="center" wrapText="1"/>
    </xf>
    <xf numFmtId="49" fontId="5" fillId="4" borderId="6" xfId="4" applyNumberFormat="1" applyFont="1" applyFill="1" applyBorder="1" applyAlignment="1" applyProtection="1">
      <alignment horizontal="center" vertical="center" wrapText="1"/>
    </xf>
    <xf numFmtId="49" fontId="5" fillId="4" borderId="1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vertical="top"/>
    </xf>
    <xf numFmtId="0" fontId="14" fillId="4" borderId="6" xfId="0" applyFont="1" applyFill="1" applyBorder="1" applyAlignment="1" applyProtection="1">
      <alignment horizontal="left" vertical="center" indent="3"/>
    </xf>
    <xf numFmtId="49" fontId="19" fillId="4" borderId="6" xfId="4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/>
    </xf>
    <xf numFmtId="0" fontId="5" fillId="0" borderId="2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14" fontId="5" fillId="3" borderId="2" xfId="4" applyNumberFormat="1" applyFont="1" applyFill="1" applyBorder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top" wrapText="1"/>
    </xf>
    <xf numFmtId="0" fontId="7" fillId="0" borderId="1" xfId="2" applyFont="1" applyFill="1" applyBorder="1" applyAlignment="1">
      <alignment horizontal="left" vertical="center" wrapText="1" indent="1"/>
    </xf>
    <xf numFmtId="0" fontId="7" fillId="0" borderId="2" xfId="2" applyFont="1" applyFill="1" applyBorder="1" applyAlignment="1">
      <alignment horizontal="left" vertical="center" wrapText="1" indent="1"/>
    </xf>
    <xf numFmtId="0" fontId="7" fillId="0" borderId="3" xfId="2" applyFont="1" applyFill="1" applyBorder="1" applyAlignment="1">
      <alignment horizontal="left" vertical="center" wrapText="1" indent="1"/>
    </xf>
    <xf numFmtId="0" fontId="5" fillId="0" borderId="2" xfId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center" vertical="center" wrapText="1"/>
    </xf>
    <xf numFmtId="0" fontId="0" fillId="0" borderId="2" xfId="7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textRotation="90" wrapText="1"/>
    </xf>
    <xf numFmtId="0" fontId="5" fillId="0" borderId="2" xfId="8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0" fontId="16" fillId="2" borderId="6" xfId="5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3" borderId="7" xfId="4" applyNumberFormat="1" applyFont="1" applyFill="1" applyBorder="1" applyAlignment="1" applyProtection="1">
      <alignment horizontal="left" vertical="center" wrapText="1"/>
    </xf>
    <xf numFmtId="0" fontId="5" fillId="3" borderId="2" xfId="4" applyNumberFormat="1" applyFont="1" applyFill="1" applyBorder="1" applyAlignment="1" applyProtection="1">
      <alignment horizontal="left" vertical="center" wrapText="1"/>
    </xf>
    <xf numFmtId="0" fontId="5" fillId="6" borderId="2" xfId="1" applyNumberFormat="1" applyFont="1" applyFill="1" applyBorder="1" applyAlignment="1" applyProtection="1">
      <alignment horizontal="left" vertical="center" wrapText="1"/>
      <protection locked="0"/>
    </xf>
    <xf numFmtId="49" fontId="0" fillId="6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7" borderId="9" xfId="4" applyNumberFormat="1" applyFont="1" applyFill="1" applyBorder="1" applyAlignment="1" applyProtection="1">
      <alignment horizontal="center" vertical="center" wrapText="1"/>
    </xf>
    <xf numFmtId="49" fontId="19" fillId="6" borderId="2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0" fontId="5" fillId="0" borderId="12" xfId="1" applyNumberFormat="1" applyFont="1" applyFill="1" applyBorder="1" applyAlignment="1" applyProtection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49" fontId="5" fillId="5" borderId="2" xfId="4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4" applyNumberFormat="1" applyFont="1" applyFill="1" applyBorder="1" applyAlignment="1" applyProtection="1">
      <alignment horizontal="center" vertical="center" wrapText="1"/>
    </xf>
  </cellXfs>
  <cellStyles count="10">
    <cellStyle name="Гиперссылка" xfId="9" builtinId="8"/>
    <cellStyle name="ЗаголовокСтолбца" xfId="5"/>
    <cellStyle name="Обычный" xfId="0" builtinId="0"/>
    <cellStyle name="Обычный 14" xfId="7"/>
    <cellStyle name="Обычный_BALANCE.WARM.2007YEAR(FACT)" xfId="8"/>
    <cellStyle name="Обычный_JKH.OPEN.INFO.HVS(v3.5)_цены161210" xfId="3"/>
    <cellStyle name="Обычный_SIMPLE_1_massive2" xfId="6"/>
    <cellStyle name="Обычный_ЖКУ_проект3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23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1777663" y="4536281"/>
          <a:ext cx="190500" cy="178594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1]!modThisWorkbook.Freeze_Panes"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1]!modThisWorkbook.Freeze_Panes"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58;&#1063;&#1045;&#1058;&#1067;\&#1045;&#1048;&#1040;&#1057;_&#1057;&#1090;&#1072;&#1085;&#1076;&#1072;&#1088;&#1090;&#1099;%20&#1088;&#1072;&#1089;&#1082;&#1088;&#1099;&#1090;&#1080;&#1103;\JKH.OPEN.INFO.PRICE_&#1054;&#1090;&#1095;&#1077;&#1090;&#1085;&#1086;&#1089;&#1090;&#1100;%20&#1087;&#1086;%20&#1080;&#1090;&#1086;&#1075;&#1072;&#1084;%20&#1090;&#1072;&#1088;&#1080;&#1092;.&#1088;&#1077;&#1096;.%20(&#1094;&#1077;&#1085;&#1099;%20&#1080;%20&#1090;&#1072;&#1088;&#1080;&#1092;&#1099;)\&#1058;&#1072;&#1088;&#1080;&#1092;&#1099;%20&#1085;&#1072;%202022-2023&#1075;&#1075;\FAS.JKH.OPEN.INFO.PRICE.HVS(v1.0.2)%20&#1090;&#1088;&#1072;&#1085;&#1089;&#1087;&#1086;&#1088;&#1090;&#1080;&#1088;&#1086;&#1074;&#1082;&#1072;%20&#1070;&#1085;&#1080;&#1087;&#1088;&#108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>
        <row r="18">
          <cell r="F18" t="str">
            <v>Региональная служба по тарифам Ханты-Мансийского автономного округа-Югры</v>
          </cell>
        </row>
        <row r="19">
          <cell r="F19" t="str">
            <v>02.12.2021</v>
          </cell>
        </row>
        <row r="20">
          <cell r="F20" t="str">
            <v>90-нп</v>
          </cell>
        </row>
        <row r="21">
          <cell r="F21" t="str">
            <v>Официальный интернет-портал правовой информации (www.pravo.gov.ru), 15.12.2021</v>
          </cell>
        </row>
      </sheetData>
      <sheetData sheetId="4"/>
      <sheetData sheetId="5">
        <row r="21">
          <cell r="J21" t="str">
            <v>Транспортировка воды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R2" t="str">
            <v>организации-перепродавцы</v>
          </cell>
        </row>
        <row r="3">
          <cell r="R3" t="str">
            <v>бюджетные организации</v>
          </cell>
        </row>
        <row r="4">
          <cell r="R4" t="str">
            <v>население и приравненные категории</v>
          </cell>
        </row>
        <row r="5">
          <cell r="R5" t="str">
            <v>прочие</v>
          </cell>
        </row>
        <row r="6">
          <cell r="R6" t="str">
            <v>без дифференциации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E1" workbookViewId="0">
      <selection activeCell="H13" sqref="H13"/>
    </sheetView>
  </sheetViews>
  <sheetFormatPr defaultColWidth="10.5703125" defaultRowHeight="14.25"/>
  <cols>
    <col min="1" max="1" width="3.7109375" style="1" hidden="1" customWidth="1"/>
    <col min="2" max="4" width="3.7109375" style="2" hidden="1" customWidth="1"/>
    <col min="5" max="5" width="3.7109375" style="3" customWidth="1"/>
    <col min="6" max="6" width="9.7109375" style="4" customWidth="1"/>
    <col min="7" max="7" width="37.7109375" style="4" customWidth="1"/>
    <col min="8" max="8" width="66.85546875" style="4" customWidth="1"/>
    <col min="9" max="9" width="115.7109375" style="4" customWidth="1"/>
    <col min="10" max="11" width="10.5703125" style="2"/>
    <col min="12" max="12" width="11.140625" style="2" customWidth="1"/>
    <col min="13" max="20" width="10.5703125" style="2"/>
    <col min="21" max="16384" width="10.5703125" style="4"/>
  </cols>
  <sheetData>
    <row r="1" spans="1:20">
      <c r="A1" s="1" t="s">
        <v>0</v>
      </c>
    </row>
    <row r="2" spans="1:20" ht="22.5">
      <c r="F2" s="99" t="s">
        <v>1</v>
      </c>
      <c r="G2" s="100"/>
      <c r="H2" s="101"/>
      <c r="I2" s="5"/>
    </row>
    <row r="4" spans="1:20" s="7" customFormat="1" ht="15">
      <c r="A4" s="6"/>
      <c r="B4" s="6"/>
      <c r="C4" s="6"/>
      <c r="D4" s="6"/>
      <c r="F4" s="102" t="s">
        <v>2</v>
      </c>
      <c r="G4" s="102"/>
      <c r="H4" s="102"/>
      <c r="I4" s="103" t="s">
        <v>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">
      <c r="A5" s="6"/>
      <c r="B5" s="6"/>
      <c r="C5" s="6"/>
      <c r="D5" s="6"/>
      <c r="F5" s="8" t="s">
        <v>4</v>
      </c>
      <c r="G5" s="9" t="s">
        <v>5</v>
      </c>
      <c r="H5" s="10" t="s">
        <v>6</v>
      </c>
      <c r="I5" s="103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ht="15">
      <c r="A6" s="6"/>
      <c r="B6" s="6"/>
      <c r="C6" s="6"/>
      <c r="D6" s="6"/>
      <c r="F6" s="11" t="s">
        <v>7</v>
      </c>
      <c r="G6" s="12">
        <v>2</v>
      </c>
      <c r="H6" s="13">
        <v>3</v>
      </c>
      <c r="I6" s="14">
        <v>4</v>
      </c>
      <c r="J6" s="6">
        <v>4</v>
      </c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ht="18.75">
      <c r="A7" s="6"/>
      <c r="B7" s="6"/>
      <c r="C7" s="6"/>
      <c r="D7" s="6"/>
      <c r="F7" s="15">
        <v>1</v>
      </c>
      <c r="G7" s="16" t="s">
        <v>8</v>
      </c>
      <c r="H7" s="97">
        <v>44545</v>
      </c>
      <c r="I7" s="18" t="s">
        <v>9</v>
      </c>
      <c r="J7" s="19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45">
      <c r="A8" s="104">
        <v>1</v>
      </c>
      <c r="B8" s="6"/>
      <c r="C8" s="6"/>
      <c r="D8" s="6"/>
      <c r="F8" s="15" t="s">
        <v>10</v>
      </c>
      <c r="G8" s="16" t="s">
        <v>11</v>
      </c>
      <c r="H8" s="17" t="s">
        <v>12</v>
      </c>
      <c r="I8" s="18" t="s">
        <v>13</v>
      </c>
      <c r="J8" s="19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22.5">
      <c r="A9" s="104"/>
      <c r="B9" s="6"/>
      <c r="C9" s="6"/>
      <c r="D9" s="6"/>
      <c r="F9" s="15" t="s">
        <v>14</v>
      </c>
      <c r="G9" s="16" t="s">
        <v>15</v>
      </c>
      <c r="H9" s="17" t="s">
        <v>63</v>
      </c>
      <c r="I9" s="18" t="s">
        <v>16</v>
      </c>
      <c r="J9" s="19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22.5">
      <c r="A10" s="104"/>
      <c r="B10" s="6"/>
      <c r="C10" s="6"/>
      <c r="D10" s="6"/>
      <c r="F10" s="15" t="s">
        <v>17</v>
      </c>
      <c r="G10" s="16" t="s">
        <v>18</v>
      </c>
      <c r="H10" s="10" t="s">
        <v>19</v>
      </c>
      <c r="I10" s="18"/>
      <c r="J10" s="19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8.75">
      <c r="A11" s="104"/>
      <c r="B11" s="104">
        <v>1</v>
      </c>
      <c r="C11" s="20"/>
      <c r="D11" s="20"/>
      <c r="F11" s="15" t="s">
        <v>20</v>
      </c>
      <c r="G11" s="21" t="s">
        <v>21</v>
      </c>
      <c r="H11" s="17" t="s">
        <v>22</v>
      </c>
      <c r="I11" s="18" t="s">
        <v>23</v>
      </c>
      <c r="J11" s="19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22.5">
      <c r="A12" s="104"/>
      <c r="B12" s="104"/>
      <c r="C12" s="104">
        <v>1</v>
      </c>
      <c r="D12" s="20"/>
      <c r="F12" s="15" t="s">
        <v>24</v>
      </c>
      <c r="G12" s="22" t="s">
        <v>25</v>
      </c>
      <c r="H12" s="17" t="s">
        <v>26</v>
      </c>
      <c r="I12" s="18" t="s">
        <v>27</v>
      </c>
      <c r="J12" s="19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56.25">
      <c r="A13" s="104"/>
      <c r="B13" s="104"/>
      <c r="C13" s="104"/>
      <c r="D13" s="20">
        <v>1</v>
      </c>
      <c r="F13" s="15" t="s">
        <v>28</v>
      </c>
      <c r="G13" s="23" t="s">
        <v>29</v>
      </c>
      <c r="H13" s="17" t="s">
        <v>30</v>
      </c>
      <c r="I13" s="24" t="s">
        <v>31</v>
      </c>
      <c r="J13" s="19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26" customFormat="1" ht="15">
      <c r="A14" s="25"/>
      <c r="B14" s="25"/>
      <c r="C14" s="25"/>
      <c r="D14" s="25"/>
      <c r="F14" s="27"/>
      <c r="G14" s="28"/>
      <c r="H14" s="29"/>
      <c r="I14" s="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s="26" customFormat="1" ht="15">
      <c r="A15" s="25"/>
      <c r="B15" s="25"/>
      <c r="C15" s="25"/>
      <c r="D15" s="25"/>
      <c r="F15" s="31"/>
      <c r="G15" s="98" t="s">
        <v>32</v>
      </c>
      <c r="H15" s="98"/>
      <c r="I15" s="32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</sheetData>
  <mergeCells count="7">
    <mergeCell ref="G15:H15"/>
    <mergeCell ref="F2:H2"/>
    <mergeCell ref="F4:H4"/>
    <mergeCell ref="I4:I5"/>
    <mergeCell ref="A8:A13"/>
    <mergeCell ref="B11:B13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"/>
  <sheetViews>
    <sheetView tabSelected="1" topLeftCell="I4" zoomScale="80" zoomScaleNormal="80" workbookViewId="0">
      <selection activeCell="M33" sqref="M33"/>
    </sheetView>
  </sheetViews>
  <sheetFormatPr defaultColWidth="10.5703125" defaultRowHeight="14.25"/>
  <cols>
    <col min="1" max="6" width="10.5703125" style="4" hidden="1" customWidth="1"/>
    <col min="7" max="8" width="9.140625" style="33" hidden="1" customWidth="1"/>
    <col min="9" max="9" width="3.7109375" style="33" customWidth="1"/>
    <col min="10" max="11" width="3.7109375" style="3" customWidth="1"/>
    <col min="12" max="12" width="12.7109375" style="4" customWidth="1"/>
    <col min="13" max="13" width="47.42578125" style="4" customWidth="1"/>
    <col min="14" max="14" width="1.7109375" style="4" hidden="1" customWidth="1"/>
    <col min="15" max="15" width="20.7109375" style="4" customWidth="1"/>
    <col min="16" max="17" width="23.7109375" style="4" hidden="1" customWidth="1"/>
    <col min="18" max="18" width="11.7109375" style="4" customWidth="1"/>
    <col min="19" max="19" width="3.7109375" style="4" customWidth="1"/>
    <col min="20" max="20" width="11.7109375" style="4" customWidth="1"/>
    <col min="21" max="21" width="8.5703125" style="4" customWidth="1"/>
    <col min="22" max="22" width="20.7109375" style="4" customWidth="1"/>
    <col min="23" max="24" width="23.7109375" style="4" hidden="1" customWidth="1"/>
    <col min="25" max="25" width="11.7109375" style="4" customWidth="1"/>
    <col min="26" max="26" width="3.7109375" style="4" customWidth="1"/>
    <col min="27" max="27" width="11.7109375" style="4" customWidth="1"/>
    <col min="28" max="28" width="8.5703125" style="4" hidden="1" customWidth="1"/>
    <col min="29" max="29" width="4.7109375" style="4" customWidth="1"/>
    <col min="30" max="30" width="115.7109375" style="4" customWidth="1"/>
    <col min="31" max="32" width="10.5703125" style="2"/>
    <col min="33" max="33" width="11.140625" style="2" customWidth="1"/>
    <col min="34" max="41" width="10.5703125" style="2"/>
    <col min="42" max="16384" width="10.5703125" style="4"/>
  </cols>
  <sheetData>
    <row r="1" spans="7:41" hidden="1">
      <c r="Q1" s="34"/>
      <c r="R1" s="34"/>
      <c r="X1" s="34"/>
      <c r="Y1" s="34"/>
    </row>
    <row r="2" spans="7:41" hidden="1">
      <c r="U2" s="34"/>
      <c r="AB2" s="34"/>
    </row>
    <row r="3" spans="7:41" hidden="1"/>
    <row r="4" spans="7:41">
      <c r="J4" s="35"/>
      <c r="K4" s="35"/>
      <c r="L4" s="36"/>
      <c r="M4" s="36"/>
      <c r="N4" s="36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7:41" ht="24.75" customHeight="1">
      <c r="J5" s="35"/>
      <c r="K5" s="35"/>
      <c r="L5" s="99" t="s">
        <v>64</v>
      </c>
      <c r="M5" s="100"/>
      <c r="N5" s="100"/>
      <c r="O5" s="100"/>
      <c r="P5" s="100"/>
      <c r="Q5" s="100"/>
      <c r="R5" s="100"/>
      <c r="S5" s="100"/>
      <c r="T5" s="100"/>
      <c r="U5" s="101"/>
      <c r="V5" s="38"/>
      <c r="W5" s="38"/>
      <c r="X5" s="38"/>
      <c r="Y5" s="38"/>
      <c r="Z5" s="38"/>
      <c r="AA5" s="38"/>
      <c r="AB5" s="38"/>
    </row>
    <row r="6" spans="7:41">
      <c r="J6" s="35"/>
      <c r="K6" s="35"/>
      <c r="L6" s="36"/>
      <c r="M6" s="36"/>
      <c r="N6" s="36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7:41" s="26" customFormat="1" ht="30" customHeight="1">
      <c r="G7" s="40"/>
      <c r="H7" s="40"/>
      <c r="L7" s="31"/>
      <c r="M7" s="41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2"/>
      <c r="O7" s="106" t="str">
        <f>IF(NameOrPr_ch="",IF(NameOrPr="","",NameOrPr),NameOrPr_ch)</f>
        <v>Региональная служба по тарифам Ханты-Мансийского автономного округа-Югры</v>
      </c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43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7:41" s="26" customFormat="1" ht="18.75">
      <c r="G8" s="40"/>
      <c r="H8" s="40"/>
      <c r="L8" s="31"/>
      <c r="M8" s="41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2"/>
      <c r="O8" s="106" t="str">
        <f>IF(datePr_ch="",IF(datePr="","",datePr),datePr_ch)</f>
        <v>02.12.2021</v>
      </c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43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7:41" s="26" customFormat="1" ht="18.75">
      <c r="G9" s="40"/>
      <c r="H9" s="40"/>
      <c r="L9" s="31"/>
      <c r="M9" s="41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2"/>
      <c r="O9" s="106" t="str">
        <f>IF(numberPr_ch="",IF(numberPr="","",numberPr),numberPr_ch)</f>
        <v>90-нп</v>
      </c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43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7:41" s="26" customFormat="1" ht="30" customHeight="1">
      <c r="G10" s="40"/>
      <c r="H10" s="40"/>
      <c r="L10" s="31"/>
      <c r="M10" s="41" t="s">
        <v>33</v>
      </c>
      <c r="N10" s="42"/>
      <c r="O10" s="106" t="str">
        <f>IF(IstPub_ch="",IF(IstPub="","",IstPub),IstPub_ch)</f>
        <v>Официальный интернет-портал правовой информации (www.pravo.gov.ru), 15.12.2021</v>
      </c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43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7:41" s="7" customFormat="1" ht="15.75" hidden="1" customHeight="1">
      <c r="G11" s="44"/>
      <c r="H11" s="44"/>
      <c r="L11" s="105"/>
      <c r="M11" s="105"/>
      <c r="N11" s="96"/>
      <c r="O11" s="45"/>
      <c r="P11" s="45"/>
      <c r="Q11" s="45"/>
      <c r="R11" s="45"/>
      <c r="S11" s="45"/>
      <c r="T11" s="45"/>
      <c r="U11" s="46" t="s">
        <v>34</v>
      </c>
      <c r="V11" s="45"/>
      <c r="W11" s="45"/>
      <c r="X11" s="45"/>
      <c r="Y11" s="45"/>
      <c r="Z11" s="45"/>
      <c r="AA11" s="45"/>
      <c r="AB11" s="46" t="s">
        <v>34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7:41" s="7" customFormat="1" ht="15">
      <c r="G12" s="44"/>
      <c r="H12" s="44"/>
      <c r="L12" s="96"/>
      <c r="M12" s="96"/>
      <c r="N12" s="96"/>
      <c r="O12" s="107"/>
      <c r="P12" s="107"/>
      <c r="Q12" s="107"/>
      <c r="R12" s="107"/>
      <c r="S12" s="107"/>
      <c r="T12" s="107"/>
      <c r="U12" s="107"/>
      <c r="V12" s="107" t="s">
        <v>35</v>
      </c>
      <c r="W12" s="107"/>
      <c r="X12" s="107"/>
      <c r="Y12" s="107"/>
      <c r="Z12" s="107"/>
      <c r="AA12" s="107"/>
      <c r="AB12" s="107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7:41" ht="14.25" customHeight="1">
      <c r="J13" s="35"/>
      <c r="K13" s="35"/>
      <c r="L13" s="102" t="s">
        <v>2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 t="s">
        <v>3</v>
      </c>
    </row>
    <row r="14" spans="7:41" ht="15" customHeight="1">
      <c r="J14" s="35"/>
      <c r="K14" s="35"/>
      <c r="L14" s="102" t="s">
        <v>4</v>
      </c>
      <c r="M14" s="102" t="s">
        <v>36</v>
      </c>
      <c r="N14" s="102"/>
      <c r="O14" s="108" t="s">
        <v>37</v>
      </c>
      <c r="P14" s="108"/>
      <c r="Q14" s="108"/>
      <c r="R14" s="108"/>
      <c r="S14" s="108"/>
      <c r="T14" s="108"/>
      <c r="U14" s="102" t="s">
        <v>38</v>
      </c>
      <c r="V14" s="108" t="s">
        <v>37</v>
      </c>
      <c r="W14" s="108"/>
      <c r="X14" s="108"/>
      <c r="Y14" s="108"/>
      <c r="Z14" s="108"/>
      <c r="AA14" s="108"/>
      <c r="AB14" s="102" t="s">
        <v>38</v>
      </c>
      <c r="AC14" s="109" t="s">
        <v>39</v>
      </c>
      <c r="AD14" s="102"/>
    </row>
    <row r="15" spans="7:41" ht="14.25" customHeight="1">
      <c r="J15" s="35"/>
      <c r="K15" s="35"/>
      <c r="L15" s="102"/>
      <c r="M15" s="102"/>
      <c r="N15" s="102"/>
      <c r="O15" s="91" t="s">
        <v>40</v>
      </c>
      <c r="P15" s="110" t="s">
        <v>41</v>
      </c>
      <c r="Q15" s="110"/>
      <c r="R15" s="111" t="s">
        <v>42</v>
      </c>
      <c r="S15" s="111"/>
      <c r="T15" s="111"/>
      <c r="U15" s="102"/>
      <c r="V15" s="91" t="s">
        <v>40</v>
      </c>
      <c r="W15" s="110" t="s">
        <v>41</v>
      </c>
      <c r="X15" s="110"/>
      <c r="Y15" s="111" t="s">
        <v>42</v>
      </c>
      <c r="Z15" s="111"/>
      <c r="AA15" s="111"/>
      <c r="AB15" s="102"/>
      <c r="AC15" s="109"/>
      <c r="AD15" s="102"/>
    </row>
    <row r="16" spans="7:41" ht="45" customHeight="1">
      <c r="J16" s="35"/>
      <c r="K16" s="35"/>
      <c r="L16" s="102"/>
      <c r="M16" s="102"/>
      <c r="N16" s="102"/>
      <c r="O16" s="94" t="s">
        <v>43</v>
      </c>
      <c r="P16" s="47" t="s">
        <v>44</v>
      </c>
      <c r="Q16" s="47" t="s">
        <v>45</v>
      </c>
      <c r="R16" s="95" t="s">
        <v>46</v>
      </c>
      <c r="S16" s="112" t="s">
        <v>47</v>
      </c>
      <c r="T16" s="112"/>
      <c r="U16" s="102"/>
      <c r="V16" s="94" t="s">
        <v>43</v>
      </c>
      <c r="W16" s="47" t="s">
        <v>44</v>
      </c>
      <c r="X16" s="47" t="s">
        <v>45</v>
      </c>
      <c r="Y16" s="95" t="s">
        <v>46</v>
      </c>
      <c r="Z16" s="112" t="s">
        <v>47</v>
      </c>
      <c r="AA16" s="112"/>
      <c r="AB16" s="102"/>
      <c r="AC16" s="109"/>
      <c r="AD16" s="102"/>
    </row>
    <row r="17" spans="1:42">
      <c r="J17" s="35"/>
      <c r="K17" s="48">
        <v>1</v>
      </c>
      <c r="L17" s="49" t="s">
        <v>7</v>
      </c>
      <c r="M17" s="49" t="s">
        <v>48</v>
      </c>
      <c r="N17" s="50" t="str">
        <f ca="1">OFFSET(N17,0,-1)</f>
        <v>2</v>
      </c>
      <c r="O17" s="93">
        <f ca="1">OFFSET(O17,0,-1)+1</f>
        <v>3</v>
      </c>
      <c r="P17" s="93">
        <f ca="1">OFFSET(P17,0,-1)+1</f>
        <v>4</v>
      </c>
      <c r="Q17" s="93">
        <f ca="1">OFFSET(Q17,0,-1)+1</f>
        <v>5</v>
      </c>
      <c r="R17" s="93">
        <f ca="1">OFFSET(R17,0,-1)+1</f>
        <v>6</v>
      </c>
      <c r="S17" s="113">
        <f ca="1">OFFSET(S17,0,-1)+1</f>
        <v>7</v>
      </c>
      <c r="T17" s="113"/>
      <c r="U17" s="93">
        <f ca="1">OFFSET(U17,0,-2)+1</f>
        <v>8</v>
      </c>
      <c r="V17" s="93">
        <f ca="1">OFFSET(V17,0,-1)+1</f>
        <v>9</v>
      </c>
      <c r="W17" s="93">
        <f ca="1">OFFSET(W17,0,-1)+1</f>
        <v>10</v>
      </c>
      <c r="X17" s="93">
        <f ca="1">OFFSET(X17,0,-1)+1</f>
        <v>11</v>
      </c>
      <c r="Y17" s="93">
        <f ca="1">OFFSET(Y17,0,-1)+1</f>
        <v>12</v>
      </c>
      <c r="Z17" s="113">
        <f ca="1">OFFSET(Z17,0,-1)+1</f>
        <v>13</v>
      </c>
      <c r="AA17" s="113"/>
      <c r="AB17" s="93">
        <f ca="1">OFFSET(AB17,0,-2)+1</f>
        <v>14</v>
      </c>
      <c r="AC17" s="50">
        <f ca="1">OFFSET(AC17,0,-1)</f>
        <v>14</v>
      </c>
      <c r="AD17" s="93">
        <f ca="1">OFFSET(AD17,0,-1)+1</f>
        <v>15</v>
      </c>
    </row>
    <row r="18" spans="1:42" ht="22.5">
      <c r="A18" s="114">
        <v>1</v>
      </c>
      <c r="B18" s="51"/>
      <c r="C18" s="51"/>
      <c r="D18" s="51"/>
      <c r="E18" s="52"/>
      <c r="F18" s="92"/>
      <c r="G18" s="92"/>
      <c r="H18" s="92"/>
      <c r="I18" s="32"/>
      <c r="J18" s="53"/>
      <c r="K18" s="53"/>
      <c r="L18" s="54" t="e">
        <f ca="1">mergeValue(A18)</f>
        <v>#NAME?</v>
      </c>
      <c r="M18" s="55" t="s">
        <v>49</v>
      </c>
      <c r="N18" s="56"/>
      <c r="O18" s="115" t="str">
        <f>IF('[1]Перечень тарифов'!J21="","","" &amp; '[1]Перечень тарифов'!J21 &amp; "")</f>
        <v>Транспортировка воды</v>
      </c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57" t="s">
        <v>50</v>
      </c>
    </row>
    <row r="19" spans="1:42" ht="14.25" hidden="1" customHeight="1">
      <c r="A19" s="114"/>
      <c r="B19" s="114">
        <v>1</v>
      </c>
      <c r="C19" s="51"/>
      <c r="D19" s="51"/>
      <c r="E19" s="92"/>
      <c r="F19" s="92"/>
      <c r="G19" s="92"/>
      <c r="H19" s="92"/>
      <c r="I19" s="58"/>
      <c r="J19" s="59"/>
      <c r="K19" s="4"/>
      <c r="L19" s="60" t="e">
        <f ca="1">mergeValue(A19) &amp;"."&amp; mergeValue(B19)</f>
        <v>#NAME?</v>
      </c>
      <c r="M19" s="61"/>
      <c r="N19" s="62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8"/>
    </row>
    <row r="20" spans="1:42" ht="14.25" hidden="1" customHeight="1">
      <c r="A20" s="114"/>
      <c r="B20" s="114"/>
      <c r="C20" s="114">
        <v>1</v>
      </c>
      <c r="D20" s="51"/>
      <c r="E20" s="92"/>
      <c r="F20" s="92"/>
      <c r="G20" s="92"/>
      <c r="H20" s="92"/>
      <c r="I20" s="63"/>
      <c r="J20" s="59"/>
      <c r="K20" s="37"/>
      <c r="L20" s="60" t="e">
        <f ca="1">mergeValue(A20) &amp;"."&amp; mergeValue(B20)&amp;"."&amp; mergeValue(C20)</f>
        <v>#NAME?</v>
      </c>
      <c r="M20" s="64"/>
      <c r="N20" s="62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8"/>
      <c r="AH20" s="67"/>
    </row>
    <row r="21" spans="1:42" ht="33.75">
      <c r="A21" s="114"/>
      <c r="B21" s="114"/>
      <c r="C21" s="114"/>
      <c r="D21" s="114">
        <v>1</v>
      </c>
      <c r="E21" s="92"/>
      <c r="F21" s="92"/>
      <c r="G21" s="92"/>
      <c r="H21" s="92"/>
      <c r="I21" s="107"/>
      <c r="J21" s="59"/>
      <c r="K21" s="37"/>
      <c r="L21" s="60" t="e">
        <f ca="1">mergeValue(A21) &amp;"."&amp; mergeValue(B21)&amp;"."&amp; mergeValue(C21)&amp;"."&amp; mergeValue(D21)</f>
        <v>#NAME?</v>
      </c>
      <c r="M21" s="65" t="s">
        <v>51</v>
      </c>
      <c r="N21" s="62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8" t="s">
        <v>52</v>
      </c>
      <c r="AH21" s="67"/>
    </row>
    <row r="22" spans="1:42" ht="33.75">
      <c r="A22" s="114"/>
      <c r="B22" s="114"/>
      <c r="C22" s="114"/>
      <c r="D22" s="114"/>
      <c r="E22" s="114">
        <v>1</v>
      </c>
      <c r="F22" s="92"/>
      <c r="G22" s="92"/>
      <c r="H22" s="92"/>
      <c r="I22" s="107"/>
      <c r="J22" s="107"/>
      <c r="K22" s="37"/>
      <c r="L22" s="60" t="e">
        <f ca="1">mergeValue(A22) &amp;"."&amp; mergeValue(B22)&amp;"."&amp; mergeValue(C22)&amp;"."&amp; mergeValue(D22)&amp;"."&amp; mergeValue(E22)</f>
        <v>#NAME?</v>
      </c>
      <c r="M22" s="66" t="s">
        <v>53</v>
      </c>
      <c r="N22" s="18"/>
      <c r="O22" s="117" t="s">
        <v>54</v>
      </c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8" t="s">
        <v>55</v>
      </c>
      <c r="AF22" s="67" t="e">
        <f ca="1">strCheckUnique(AG22:AG25)</f>
        <v>#NAME?</v>
      </c>
      <c r="AH22" s="67"/>
    </row>
    <row r="23" spans="1:42" ht="14.25" customHeight="1">
      <c r="A23" s="114"/>
      <c r="B23" s="114"/>
      <c r="C23" s="114"/>
      <c r="D23" s="114"/>
      <c r="E23" s="114"/>
      <c r="F23" s="51">
        <v>1</v>
      </c>
      <c r="G23" s="51"/>
      <c r="H23" s="51"/>
      <c r="I23" s="107"/>
      <c r="J23" s="107"/>
      <c r="K23" s="63"/>
      <c r="L23" s="60" t="e">
        <f ca="1">mergeValue(A23) &amp;"."&amp; mergeValue(B23)&amp;"."&amp; mergeValue(C23)&amp;"."&amp; mergeValue(D23)&amp;"."&amp; mergeValue(E23)&amp;"."&amp; mergeValue(F23)</f>
        <v>#NAME?</v>
      </c>
      <c r="M23" s="68" t="s">
        <v>56</v>
      </c>
      <c r="N23" s="125"/>
      <c r="O23" s="70">
        <v>6.8</v>
      </c>
      <c r="P23" s="71"/>
      <c r="Q23" s="71"/>
      <c r="R23" s="118" t="s">
        <v>65</v>
      </c>
      <c r="S23" s="119" t="s">
        <v>57</v>
      </c>
      <c r="T23" s="118" t="s">
        <v>66</v>
      </c>
      <c r="U23" s="119" t="s">
        <v>57</v>
      </c>
      <c r="V23" s="70">
        <v>7.18</v>
      </c>
      <c r="W23" s="71"/>
      <c r="X23" s="71"/>
      <c r="Y23" s="118" t="s">
        <v>67</v>
      </c>
      <c r="Z23" s="119" t="s">
        <v>57</v>
      </c>
      <c r="AA23" s="118" t="s">
        <v>68</v>
      </c>
      <c r="AB23" s="119" t="s">
        <v>58</v>
      </c>
      <c r="AC23" s="72"/>
      <c r="AD23" s="121" t="s">
        <v>59</v>
      </c>
      <c r="AE23" s="2" t="e">
        <f ca="1">strCheckDate(O24:AC24)</f>
        <v>#NAME?</v>
      </c>
      <c r="AG23" s="67" t="str">
        <f>IF(M23="","",M23 )</f>
        <v>Для прочих потребителей (без учета НДС)</v>
      </c>
      <c r="AH23" s="67"/>
      <c r="AI23" s="67"/>
      <c r="AJ23" s="67"/>
    </row>
    <row r="24" spans="1:42" ht="14.25" hidden="1" customHeight="1">
      <c r="A24" s="114"/>
      <c r="B24" s="114"/>
      <c r="C24" s="114"/>
      <c r="D24" s="114"/>
      <c r="E24" s="114"/>
      <c r="F24" s="51"/>
      <c r="G24" s="51"/>
      <c r="H24" s="51"/>
      <c r="I24" s="107"/>
      <c r="J24" s="107"/>
      <c r="K24" s="63"/>
      <c r="L24" s="73"/>
      <c r="M24" s="74"/>
      <c r="N24" s="125"/>
      <c r="O24" s="69"/>
      <c r="P24" s="75"/>
      <c r="Q24" s="76" t="str">
        <f>R23 &amp; "-" &amp; T23</f>
        <v>01.01.2022-30.06.2022</v>
      </c>
      <c r="R24" s="118"/>
      <c r="S24" s="119"/>
      <c r="T24" s="120"/>
      <c r="U24" s="119"/>
      <c r="V24" s="69"/>
      <c r="W24" s="75"/>
      <c r="X24" s="76" t="str">
        <f>Y23 &amp; "-" &amp; AA23</f>
        <v>01.07.2022-31.12.2022</v>
      </c>
      <c r="Y24" s="118"/>
      <c r="Z24" s="119"/>
      <c r="AA24" s="120"/>
      <c r="AB24" s="119"/>
      <c r="AC24" s="72"/>
      <c r="AD24" s="122"/>
      <c r="AH24" s="67"/>
    </row>
    <row r="25" spans="1:42" s="86" customFormat="1" ht="15">
      <c r="A25" s="114"/>
      <c r="B25" s="114"/>
      <c r="C25" s="114"/>
      <c r="D25" s="114"/>
      <c r="E25" s="114"/>
      <c r="F25" s="51"/>
      <c r="G25" s="51"/>
      <c r="H25" s="51"/>
      <c r="I25" s="107"/>
      <c r="J25" s="107"/>
      <c r="K25" s="77"/>
      <c r="L25" s="78"/>
      <c r="M25" s="79" t="s">
        <v>60</v>
      </c>
      <c r="N25" s="89"/>
      <c r="O25" s="81"/>
      <c r="P25" s="81"/>
      <c r="Q25" s="81"/>
      <c r="R25" s="82"/>
      <c r="S25" s="83"/>
      <c r="T25" s="83"/>
      <c r="U25" s="83"/>
      <c r="V25" s="81"/>
      <c r="W25" s="81"/>
      <c r="X25" s="81"/>
      <c r="Y25" s="82"/>
      <c r="Z25" s="83"/>
      <c r="AA25" s="83"/>
      <c r="AB25" s="83"/>
      <c r="AC25" s="84"/>
      <c r="AD25" s="123"/>
      <c r="AE25" s="85"/>
      <c r="AF25" s="85"/>
      <c r="AG25" s="85"/>
      <c r="AH25" s="67"/>
      <c r="AI25" s="85"/>
      <c r="AJ25" s="2"/>
      <c r="AK25" s="2"/>
      <c r="AL25" s="2"/>
      <c r="AM25" s="2"/>
      <c r="AN25" s="2"/>
      <c r="AO25" s="2"/>
      <c r="AP25" s="4"/>
    </row>
    <row r="26" spans="1:42" s="86" customFormat="1" ht="15">
      <c r="A26" s="114"/>
      <c r="B26" s="114"/>
      <c r="C26" s="114"/>
      <c r="D26" s="114"/>
      <c r="E26" s="51"/>
      <c r="F26" s="92"/>
      <c r="G26" s="92"/>
      <c r="H26" s="92"/>
      <c r="I26" s="107"/>
      <c r="J26" s="87"/>
      <c r="K26" s="77"/>
      <c r="L26" s="78"/>
      <c r="M26" s="80" t="s">
        <v>61</v>
      </c>
      <c r="N26" s="89"/>
      <c r="O26" s="81"/>
      <c r="P26" s="81"/>
      <c r="Q26" s="81"/>
      <c r="R26" s="82"/>
      <c r="S26" s="83"/>
      <c r="T26" s="83"/>
      <c r="U26" s="89"/>
      <c r="V26" s="81"/>
      <c r="W26" s="81"/>
      <c r="X26" s="81"/>
      <c r="Y26" s="82"/>
      <c r="Z26" s="83"/>
      <c r="AA26" s="83"/>
      <c r="AB26" s="89"/>
      <c r="AC26" s="83"/>
      <c r="AD26" s="84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</row>
    <row r="27" spans="1:42" s="86" customFormat="1" ht="15">
      <c r="A27" s="114"/>
      <c r="B27" s="114"/>
      <c r="C27" s="114"/>
      <c r="D27" s="51"/>
      <c r="E27" s="90"/>
      <c r="F27" s="92"/>
      <c r="G27" s="92"/>
      <c r="H27" s="92"/>
      <c r="I27" s="77"/>
      <c r="J27" s="87"/>
      <c r="K27" s="53"/>
      <c r="L27" s="78"/>
      <c r="M27" s="88" t="s">
        <v>62</v>
      </c>
      <c r="N27" s="89"/>
      <c r="O27" s="81"/>
      <c r="P27" s="81"/>
      <c r="Q27" s="81"/>
      <c r="R27" s="82"/>
      <c r="S27" s="83"/>
      <c r="T27" s="83"/>
      <c r="U27" s="89"/>
      <c r="V27" s="81"/>
      <c r="W27" s="81"/>
      <c r="X27" s="81"/>
      <c r="Y27" s="82"/>
      <c r="Z27" s="83"/>
      <c r="AA27" s="83"/>
      <c r="AB27" s="89"/>
      <c r="AC27" s="83"/>
      <c r="AD27" s="84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</row>
    <row r="29" spans="1:42" ht="14.25" customHeight="1">
      <c r="M29" s="98" t="s">
        <v>69</v>
      </c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</row>
  </sheetData>
  <mergeCells count="49">
    <mergeCell ref="AA23:AA24"/>
    <mergeCell ref="AB23:AB24"/>
    <mergeCell ref="AD23:AD25"/>
    <mergeCell ref="M29:AC29"/>
    <mergeCell ref="O21:AC21"/>
    <mergeCell ref="N23:N24"/>
    <mergeCell ref="S23:S24"/>
    <mergeCell ref="T23:T24"/>
    <mergeCell ref="U23:U24"/>
    <mergeCell ref="Y23:Y24"/>
    <mergeCell ref="Z23:Z24"/>
    <mergeCell ref="S16:T16"/>
    <mergeCell ref="Z16:AA16"/>
    <mergeCell ref="S17:T17"/>
    <mergeCell ref="Z17:AA17"/>
    <mergeCell ref="A18:A27"/>
    <mergeCell ref="O18:AC18"/>
    <mergeCell ref="B19:B27"/>
    <mergeCell ref="O19:AC19"/>
    <mergeCell ref="C20:C27"/>
    <mergeCell ref="O20:AC20"/>
    <mergeCell ref="D21:D26"/>
    <mergeCell ref="I21:I26"/>
    <mergeCell ref="E22:E25"/>
    <mergeCell ref="J22:J25"/>
    <mergeCell ref="O22:AC22"/>
    <mergeCell ref="R23:R24"/>
    <mergeCell ref="O12:U12"/>
    <mergeCell ref="V12:AB12"/>
    <mergeCell ref="L13:AC13"/>
    <mergeCell ref="AD13:AD16"/>
    <mergeCell ref="L14:L16"/>
    <mergeCell ref="M14:M16"/>
    <mergeCell ref="N14:N16"/>
    <mergeCell ref="O14:T14"/>
    <mergeCell ref="U14:U16"/>
    <mergeCell ref="V14:AA14"/>
    <mergeCell ref="AB14:AB16"/>
    <mergeCell ref="AC14:AC16"/>
    <mergeCell ref="P15:Q15"/>
    <mergeCell ref="R15:T15"/>
    <mergeCell ref="W15:X15"/>
    <mergeCell ref="Y15:AA15"/>
    <mergeCell ref="L11:M11"/>
    <mergeCell ref="L5:U5"/>
    <mergeCell ref="O7:AC7"/>
    <mergeCell ref="O8:AC8"/>
    <mergeCell ref="O9:AC9"/>
    <mergeCell ref="O10:AC10"/>
  </mergeCells>
  <dataValidations count="8">
    <dataValidation type="decimal" allowBlank="1" showErrorMessage="1" errorTitle="Ошибка" error="Допускается ввод только действительных чисел!" sqref="O23 V23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"/>
    <dataValidation type="list" allowBlank="1" showInputMessage="1" showErrorMessage="1" errorTitle="Ошибка" error="Выберите значение из списка" sqref="O22 V22">
      <formula1>kind_of_cons</formula1>
    </dataValidation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Q24 X24"/>
    <dataValidation allowBlank="1" sqref="S25:S27 Z25:Z2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Svenlana Titova</dc:creator>
  <cp:lastModifiedBy>Екатерина Д. Торопко</cp:lastModifiedBy>
  <dcterms:created xsi:type="dcterms:W3CDTF">2020-12-23T12:46:35Z</dcterms:created>
  <dcterms:modified xsi:type="dcterms:W3CDTF">2021-12-23T09:01:47Z</dcterms:modified>
</cp:coreProperties>
</file>